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05" windowWidth="20100" windowHeight="11970" activeTab="0"/>
  </bookViews>
  <sheets>
    <sheet name="Таблица 2" sheetId="1" r:id="rId1"/>
  </sheets>
  <definedNames>
    <definedName name="_xlnm.Print_Titles" localSheetId="0">'Таблица 2'!$3:$4</definedName>
    <definedName name="_xlnm.Print_Area" localSheetId="0">'Таблица 2'!$A$1:$G$35</definedName>
  </definedNames>
  <calcPr fullCalcOnLoad="1"/>
</workbook>
</file>

<file path=xl/sharedStrings.xml><?xml version="1.0" encoding="utf-8"?>
<sst xmlns="http://schemas.openxmlformats.org/spreadsheetml/2006/main" count="41" uniqueCount="41">
  <si>
    <t>в том числе:</t>
  </si>
  <si>
    <t xml:space="preserve">Областной бюджет </t>
  </si>
  <si>
    <t>Федеральный бюджет</t>
  </si>
  <si>
    <t>Внебюджетные источники</t>
  </si>
  <si>
    <t>Итого,                        тыс. руб.</t>
  </si>
  <si>
    <t>Новое качество жизни</t>
  </si>
  <si>
    <t>Инновационное развитие и модернизация экономики</t>
  </si>
  <si>
    <t>Эффективное государство</t>
  </si>
  <si>
    <t>Средства государственных внебюджетных фондов Российской Федерации</t>
  </si>
  <si>
    <t>Государственная программа Калужской области "Развитие образования в Калужской области"</t>
  </si>
  <si>
    <t>Государственная программа Калужской области "Развитие здравоохранения в Калужской области"</t>
  </si>
  <si>
    <t>Государственная программа Калужской области "Социальная поддержка граждан в Калужской области"</t>
  </si>
  <si>
    <t>Государственная программа Калужской области "Семья и дети в Калужской области"</t>
  </si>
  <si>
    <t>Государственная программа Калужской области "Развитие культуры в Калужской области"</t>
  </si>
  <si>
    <t>Государственная программа Калужской области "Развитие физической культуры и спорта в Калужской области"</t>
  </si>
  <si>
    <t>Государственная программа Калужской области "Молодежь Калужской области"</t>
  </si>
  <si>
    <t>Государственная программа Калужской области "Развитие рынка труда в Калужской области"</t>
  </si>
  <si>
    <t>Государственная программа Калужской области "Доступная среда в Калужской области"</t>
  </si>
  <si>
    <t>Государственная программа Калужской области "Оказание содействия добровольному переселению соотечественников, проживающих за рубежом"</t>
  </si>
  <si>
    <t>Государственная программа Калужской области "Развитие туризма в Калужской области"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</si>
  <si>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</si>
  <si>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</si>
  <si>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Государственная программа Калужской области "Безопасность жизнедеятельности на территории Калужской области"</t>
  </si>
  <si>
    <t>Государственная программа Калужской области "Охрана окружающей среды в Калужской области"</t>
  </si>
  <si>
    <t>Государственная программа Калужской области "Поддержка развития российского казачества на территории Калужской области"</t>
  </si>
  <si>
    <t>Государственная программа Калужской области "Патриотическое воспитание населения Калужской области"</t>
  </si>
  <si>
    <t>Государственная программа Калужской области "Экономическое развитие в Калужской области"</t>
  </si>
  <si>
    <t>Государственная программа Калужской области "Развитие предпринимательства и инноваций в Калужской области"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</si>
  <si>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</si>
  <si>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Государственная программа Калужской области "Развитие дорожного хозяйства Калужской области"</t>
  </si>
  <si>
    <t>Государственная программа Калужской области "Энергосбережение и повышение энергоэффективности в Калужской области"</t>
  </si>
  <si>
    <t>Государственная программа Калужской области "Воспроизводство и использование природных ресурсов в Калужской области"</t>
  </si>
  <si>
    <t>Государственная программа Калужской области "Управление имущественным комплексом Калужской области"</t>
  </si>
  <si>
    <t>Итого по государственным программам:</t>
  </si>
  <si>
    <t>Наименование государственной программы Калужской области</t>
  </si>
  <si>
    <t>Бюджеты муниципальных образований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</si>
  <si>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</si>
  <si>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Калужской области "Развитие лесного хозяйства в Калужской области"</t>
  </si>
  <si>
    <t>Таблица № 2</t>
  </si>
  <si>
    <t>Государственная программа Калужской области "Формирование современной городской среды в Калужской области"</t>
  </si>
  <si>
    <t>Данные об использовании бюджетных и иных средств на реализацию государственных программ Калужской области в 2018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</si>
</sst>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#,##0.0"/>
    <numFmt numFmtId="180" formatCode="0.0000"/>
    <numFmt numFmtId="181" formatCode="#,##0.000"/>
  </numFmts>
  <fonts count="48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5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/>
    </xf>
    <xf numFmtId="179" fontId="10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93.25390625" style="2" customWidth="1"/>
    <col min="2" max="4" width="16.375" style="8" customWidth="1"/>
    <col min="5" max="5" width="18.25390625" style="8" customWidth="1"/>
    <col min="6" max="6" width="17.875" style="8" customWidth="1"/>
    <col min="7" max="7" width="18.25390625" style="8" customWidth="1"/>
    <col min="8" max="8" width="15.75390625" style="7" bestFit="1" customWidth="1"/>
    <col min="9" max="16384" width="9.125" style="7" customWidth="1"/>
  </cols>
  <sheetData>
    <row r="1" ht="39.75" customHeight="1">
      <c r="G1" s="14" t="s">
        <v>38</v>
      </c>
    </row>
    <row r="2" spans="1:7" ht="40.5" customHeight="1">
      <c r="A2" s="23" t="s">
        <v>40</v>
      </c>
      <c r="B2" s="23"/>
      <c r="C2" s="23"/>
      <c r="D2" s="23"/>
      <c r="E2" s="23"/>
      <c r="F2" s="23"/>
      <c r="G2" s="23"/>
    </row>
    <row r="3" spans="1:7" ht="16.5" customHeight="1">
      <c r="A3" s="24" t="s">
        <v>34</v>
      </c>
      <c r="B3" s="26" t="s">
        <v>4</v>
      </c>
      <c r="C3" s="25" t="s">
        <v>0</v>
      </c>
      <c r="D3" s="25"/>
      <c r="E3" s="25"/>
      <c r="F3" s="25"/>
      <c r="G3" s="25"/>
    </row>
    <row r="4" spans="1:7" ht="98.25" customHeight="1">
      <c r="A4" s="24"/>
      <c r="B4" s="26"/>
      <c r="C4" s="4" t="s">
        <v>2</v>
      </c>
      <c r="D4" s="4" t="s">
        <v>1</v>
      </c>
      <c r="E4" s="4" t="s">
        <v>35</v>
      </c>
      <c r="F4" s="4" t="s">
        <v>3</v>
      </c>
      <c r="G4" s="4" t="s">
        <v>8</v>
      </c>
    </row>
    <row r="5" spans="1:8" ht="49.5" customHeight="1">
      <c r="A5" s="19" t="s">
        <v>33</v>
      </c>
      <c r="B5" s="5">
        <f>C5+D5+E5+F5+G5</f>
        <v>87675152.668</v>
      </c>
      <c r="C5" s="5">
        <f>C6+C25+C34</f>
        <v>10026928.135</v>
      </c>
      <c r="D5" s="5">
        <f>D6+D25+D34</f>
        <v>39209076.939</v>
      </c>
      <c r="E5" s="5">
        <f>E6+E34+E25</f>
        <v>770233.3150000001</v>
      </c>
      <c r="F5" s="5">
        <f>F6+F25+F34</f>
        <v>26773734.183</v>
      </c>
      <c r="G5" s="5">
        <f>G6+G25+G34</f>
        <v>10895180.096</v>
      </c>
      <c r="H5" s="18"/>
    </row>
    <row r="6" spans="1:7" ht="49.5" customHeight="1">
      <c r="A6" s="20" t="s">
        <v>5</v>
      </c>
      <c r="B6" s="27">
        <f>SUM(B7:B24)</f>
        <v>46646131.019</v>
      </c>
      <c r="C6" s="5">
        <f>C7+C8+C9+C10+C12+C13+C14+C15+C16+C17+C18+C19+C20+C21+C22+C23+C11+C24</f>
        <v>4256257.96</v>
      </c>
      <c r="D6" s="5">
        <f>D7+D8+D9+D10+D11+D12+D13+D14+D15+D16+D17+D18+D19+D20+D21+D22+D23+D24</f>
        <v>29119149.782</v>
      </c>
      <c r="E6" s="5">
        <f>E7+E8+E9+E10+E11+E12+E13+E14+E15+E16+E17+E18+E19+E20+E21+E22+E23+E24</f>
        <v>596314.7960000001</v>
      </c>
      <c r="F6" s="5">
        <f>F7+F8+F9+F10+F11+F12+F13+F14+F15+F16+F17+F18+F19+F20+F21+F22+F23+F24</f>
        <v>1779228.3849999998</v>
      </c>
      <c r="G6" s="5">
        <f>G7+G8+G9+G10+G11+G12+G14+G15+G16+G17+G18+G19+G20+G21+G22+G23</f>
        <v>10895180.096</v>
      </c>
    </row>
    <row r="7" spans="1:8" ht="49.5" customHeight="1">
      <c r="A7" s="1" t="s">
        <v>10</v>
      </c>
      <c r="B7" s="3">
        <f aca="true" t="shared" si="0" ref="B7:B23">SUM(C7:G7)</f>
        <v>16546182.781</v>
      </c>
      <c r="C7" s="3">
        <v>552206.127</v>
      </c>
      <c r="D7" s="3">
        <v>5198159.254</v>
      </c>
      <c r="E7" s="3">
        <v>0</v>
      </c>
      <c r="F7" s="3">
        <v>0</v>
      </c>
      <c r="G7" s="3">
        <v>10795817.4</v>
      </c>
      <c r="H7" s="15"/>
    </row>
    <row r="8" spans="1:7" ht="49.5" customHeight="1">
      <c r="A8" s="13" t="s">
        <v>9</v>
      </c>
      <c r="B8" s="3">
        <f t="shared" si="0"/>
        <v>13026505.8</v>
      </c>
      <c r="C8" s="3">
        <v>546709.09</v>
      </c>
      <c r="D8" s="3">
        <v>12015224.47</v>
      </c>
      <c r="E8" s="3">
        <v>464572.24</v>
      </c>
      <c r="F8" s="3">
        <v>0</v>
      </c>
      <c r="G8" s="3">
        <v>0</v>
      </c>
    </row>
    <row r="9" spans="1:7" ht="49.5" customHeight="1">
      <c r="A9" s="1" t="s">
        <v>15</v>
      </c>
      <c r="B9" s="16">
        <f t="shared" si="0"/>
        <v>49994.469</v>
      </c>
      <c r="C9" s="16">
        <v>0</v>
      </c>
      <c r="D9" s="16">
        <v>49994.469</v>
      </c>
      <c r="E9" s="16">
        <v>0</v>
      </c>
      <c r="F9" s="16">
        <v>0</v>
      </c>
      <c r="G9" s="16">
        <v>0</v>
      </c>
    </row>
    <row r="10" spans="1:7" ht="49.5" customHeight="1">
      <c r="A10" s="1" t="s">
        <v>25</v>
      </c>
      <c r="B10" s="16">
        <f t="shared" si="0"/>
        <v>2042.37</v>
      </c>
      <c r="C10" s="16">
        <v>0</v>
      </c>
      <c r="D10" s="16">
        <v>2042.37</v>
      </c>
      <c r="E10" s="16">
        <v>0</v>
      </c>
      <c r="F10" s="16">
        <v>0</v>
      </c>
      <c r="G10" s="16">
        <v>0</v>
      </c>
    </row>
    <row r="11" spans="1:7" s="9" customFormat="1" ht="49.5" customHeight="1">
      <c r="A11" s="13" t="s">
        <v>11</v>
      </c>
      <c r="B11" s="17">
        <f t="shared" si="0"/>
        <v>5805518.782</v>
      </c>
      <c r="C11" s="17">
        <v>1193454.996</v>
      </c>
      <c r="D11" s="17">
        <v>4377431.841</v>
      </c>
      <c r="E11" s="17">
        <v>1317.379</v>
      </c>
      <c r="F11" s="17">
        <f>1860+229154.96</f>
        <v>231014.96</v>
      </c>
      <c r="G11" s="17">
        <v>2299.606</v>
      </c>
    </row>
    <row r="12" spans="1:7" s="9" customFormat="1" ht="49.5" customHeight="1">
      <c r="A12" s="1" t="s">
        <v>12</v>
      </c>
      <c r="B12" s="16">
        <f t="shared" si="0"/>
        <v>2595119.5889999997</v>
      </c>
      <c r="C12" s="16">
        <v>750628.591</v>
      </c>
      <c r="D12" s="16">
        <v>1841069.908</v>
      </c>
      <c r="E12" s="16">
        <v>0</v>
      </c>
      <c r="F12" s="16">
        <v>0</v>
      </c>
      <c r="G12" s="16">
        <v>3421.09</v>
      </c>
    </row>
    <row r="13" spans="1:7" s="9" customFormat="1" ht="49.5" customHeight="1">
      <c r="A13" s="1" t="s">
        <v>17</v>
      </c>
      <c r="B13" s="16">
        <f>C13+D13+E13+F13+G13</f>
        <v>22555.596999999998</v>
      </c>
      <c r="C13" s="16">
        <v>5456.506</v>
      </c>
      <c r="D13" s="16">
        <v>16541.295</v>
      </c>
      <c r="E13" s="16">
        <v>557.796</v>
      </c>
      <c r="F13" s="16">
        <v>0</v>
      </c>
      <c r="G13" s="16">
        <v>0</v>
      </c>
    </row>
    <row r="14" spans="1:7" s="9" customFormat="1" ht="49.5" customHeight="1">
      <c r="A14" s="1" t="s">
        <v>20</v>
      </c>
      <c r="B14" s="16">
        <f t="shared" si="0"/>
        <v>2902713.062</v>
      </c>
      <c r="C14" s="16">
        <v>38165.624</v>
      </c>
      <c r="D14" s="16">
        <v>2653145.767</v>
      </c>
      <c r="E14" s="16">
        <v>56348.876</v>
      </c>
      <c r="F14" s="16">
        <v>155052.795</v>
      </c>
      <c r="G14" s="16">
        <v>0</v>
      </c>
    </row>
    <row r="15" spans="1:7" s="9" customFormat="1" ht="49.5" customHeight="1">
      <c r="A15" s="1" t="s">
        <v>16</v>
      </c>
      <c r="B15" s="16">
        <f t="shared" si="0"/>
        <v>1749162.851</v>
      </c>
      <c r="C15" s="16">
        <v>107957.88</v>
      </c>
      <c r="D15" s="16">
        <v>144262.821</v>
      </c>
      <c r="E15" s="16">
        <v>13064.15</v>
      </c>
      <c r="F15" s="16">
        <v>1390236</v>
      </c>
      <c r="G15" s="16">
        <v>93642</v>
      </c>
    </row>
    <row r="16" spans="1:7" s="9" customFormat="1" ht="49.5" customHeight="1">
      <c r="A16" s="1" t="s">
        <v>18</v>
      </c>
      <c r="B16" s="16">
        <f t="shared" si="0"/>
        <v>3547.7300000000005</v>
      </c>
      <c r="C16" s="16">
        <v>2447.934</v>
      </c>
      <c r="D16" s="16">
        <v>1099.796</v>
      </c>
      <c r="E16" s="16">
        <v>0</v>
      </c>
      <c r="F16" s="16">
        <v>0</v>
      </c>
      <c r="G16" s="16">
        <v>0</v>
      </c>
    </row>
    <row r="17" spans="1:7" s="9" customFormat="1" ht="49.5" customHeight="1">
      <c r="A17" s="1" t="s">
        <v>22</v>
      </c>
      <c r="B17" s="16">
        <f t="shared" si="0"/>
        <v>296392.58400000003</v>
      </c>
      <c r="C17" s="16">
        <v>0</v>
      </c>
      <c r="D17" s="16">
        <v>295243.954</v>
      </c>
      <c r="E17" s="16">
        <v>0</v>
      </c>
      <c r="F17" s="16">
        <v>1148.63</v>
      </c>
      <c r="G17" s="16">
        <v>0</v>
      </c>
    </row>
    <row r="18" spans="1:7" s="10" customFormat="1" ht="49.5" customHeight="1">
      <c r="A18" s="1" t="s">
        <v>13</v>
      </c>
      <c r="B18" s="16">
        <f t="shared" si="0"/>
        <v>1091650.4</v>
      </c>
      <c r="C18" s="16">
        <v>114879.4</v>
      </c>
      <c r="D18" s="16">
        <v>976771</v>
      </c>
      <c r="E18" s="16">
        <v>0</v>
      </c>
      <c r="F18" s="16">
        <v>0</v>
      </c>
      <c r="G18" s="16">
        <v>0</v>
      </c>
    </row>
    <row r="19" spans="1:7" s="10" customFormat="1" ht="49.5" customHeight="1">
      <c r="A19" s="1" t="s">
        <v>19</v>
      </c>
      <c r="B19" s="16">
        <f t="shared" si="0"/>
        <v>50055.768</v>
      </c>
      <c r="C19" s="16">
        <v>0</v>
      </c>
      <c r="D19" s="16">
        <v>50055.768</v>
      </c>
      <c r="E19" s="16">
        <v>0</v>
      </c>
      <c r="F19" s="16">
        <v>0</v>
      </c>
      <c r="G19" s="16">
        <v>0</v>
      </c>
    </row>
    <row r="20" spans="1:7" s="10" customFormat="1" ht="49.5" customHeight="1">
      <c r="A20" s="1" t="s">
        <v>23</v>
      </c>
      <c r="B20" s="16">
        <f t="shared" si="0"/>
        <v>187300.784</v>
      </c>
      <c r="C20" s="16">
        <v>0</v>
      </c>
      <c r="D20" s="16">
        <v>187300.784</v>
      </c>
      <c r="E20" s="16">
        <v>0</v>
      </c>
      <c r="F20" s="16">
        <v>0</v>
      </c>
      <c r="G20" s="16">
        <v>0</v>
      </c>
    </row>
    <row r="21" spans="1:7" s="11" customFormat="1" ht="49.5" customHeight="1">
      <c r="A21" s="1" t="s">
        <v>14</v>
      </c>
      <c r="B21" s="16">
        <f>C21+D21+E21+F21+G21</f>
        <v>1954265.736</v>
      </c>
      <c r="C21" s="16">
        <v>784982.952</v>
      </c>
      <c r="D21" s="16">
        <v>1119948.989</v>
      </c>
      <c r="E21" s="16">
        <v>49333.795</v>
      </c>
      <c r="F21" s="16">
        <v>0</v>
      </c>
      <c r="G21" s="16">
        <v>0</v>
      </c>
    </row>
    <row r="22" spans="1:7" s="12" customFormat="1" ht="49.5" customHeight="1">
      <c r="A22" s="1" t="s">
        <v>21</v>
      </c>
      <c r="B22" s="16">
        <f t="shared" si="0"/>
        <v>6160.146000000001</v>
      </c>
      <c r="C22" s="16">
        <v>1801.06</v>
      </c>
      <c r="D22" s="16">
        <v>4359.086</v>
      </c>
      <c r="E22" s="16">
        <v>0</v>
      </c>
      <c r="F22" s="16">
        <v>0</v>
      </c>
      <c r="G22" s="16">
        <v>0</v>
      </c>
    </row>
    <row r="23" spans="1:7" ht="49.5" customHeight="1">
      <c r="A23" s="1" t="s">
        <v>24</v>
      </c>
      <c r="B23" s="16">
        <f t="shared" si="0"/>
        <v>2276</v>
      </c>
      <c r="C23" s="16">
        <v>0</v>
      </c>
      <c r="D23" s="16">
        <v>500</v>
      </c>
      <c r="E23" s="16">
        <v>0</v>
      </c>
      <c r="F23" s="16">
        <f>1282+494</f>
        <v>1776</v>
      </c>
      <c r="G23" s="16">
        <v>0</v>
      </c>
    </row>
    <row r="24" spans="1:7" ht="49.5" customHeight="1">
      <c r="A24" s="1" t="s">
        <v>39</v>
      </c>
      <c r="B24" s="28">
        <f>C24+D24+E24+F24+G24</f>
        <v>354686.57</v>
      </c>
      <c r="C24" s="16">
        <v>157567.8</v>
      </c>
      <c r="D24" s="16">
        <v>185998.21</v>
      </c>
      <c r="E24" s="16">
        <v>11120.56</v>
      </c>
      <c r="F24" s="16">
        <v>0</v>
      </c>
      <c r="G24" s="16">
        <v>0</v>
      </c>
    </row>
    <row r="25" spans="1:7" s="10" customFormat="1" ht="49.5" customHeight="1">
      <c r="A25" s="21" t="s">
        <v>6</v>
      </c>
      <c r="B25" s="3">
        <f>SUM(B26:B33)</f>
        <v>40530974.269</v>
      </c>
      <c r="C25" s="3">
        <f>C26+C27+C28+C29+C30+C31+C32+C33</f>
        <v>5770670.175</v>
      </c>
      <c r="D25" s="3">
        <f>D26+D27+D28+D29+D30+D31+D32+D33</f>
        <v>9591879.776999999</v>
      </c>
      <c r="E25" s="3">
        <f>E26+E27+E28+E29+E30+E31+E32+E33</f>
        <v>173918.519</v>
      </c>
      <c r="F25" s="3">
        <f>F26+F27+F28+F29+F30+F31+F32+F33</f>
        <v>24994505.798</v>
      </c>
      <c r="G25" s="3">
        <f>SUM(G26:G33)</f>
        <v>0</v>
      </c>
    </row>
    <row r="26" spans="1:7" ht="49.5" customHeight="1">
      <c r="A26" s="1" t="s">
        <v>26</v>
      </c>
      <c r="B26" s="16">
        <f>SUM(C26:G26)</f>
        <v>2878318.088</v>
      </c>
      <c r="C26" s="16">
        <v>0</v>
      </c>
      <c r="D26" s="16">
        <v>2878078.088</v>
      </c>
      <c r="E26" s="16">
        <v>0</v>
      </c>
      <c r="F26" s="16">
        <v>240</v>
      </c>
      <c r="G26" s="16">
        <v>0</v>
      </c>
    </row>
    <row r="27" spans="1:7" ht="49.5" customHeight="1">
      <c r="A27" s="1" t="s">
        <v>27</v>
      </c>
      <c r="B27" s="16">
        <f aca="true" t="shared" si="1" ref="B27:B33">SUM(C27:G27)</f>
        <v>250318.071</v>
      </c>
      <c r="C27" s="16">
        <v>102619.462</v>
      </c>
      <c r="D27" s="16">
        <v>142371.609</v>
      </c>
      <c r="E27" s="16">
        <v>5327</v>
      </c>
      <c r="F27" s="16">
        <v>0</v>
      </c>
      <c r="G27" s="16">
        <v>0</v>
      </c>
    </row>
    <row r="28" spans="1:7" ht="49.5" customHeight="1">
      <c r="A28" s="1" t="s">
        <v>28</v>
      </c>
      <c r="B28" s="16">
        <f t="shared" si="1"/>
        <v>650701.089</v>
      </c>
      <c r="C28" s="16">
        <v>0</v>
      </c>
      <c r="D28" s="16">
        <v>650701.089</v>
      </c>
      <c r="E28" s="16">
        <v>0</v>
      </c>
      <c r="F28" s="16">
        <v>0</v>
      </c>
      <c r="G28" s="16">
        <v>0</v>
      </c>
    </row>
    <row r="29" spans="1:7" ht="49.5" customHeight="1">
      <c r="A29" s="1" t="s">
        <v>29</v>
      </c>
      <c r="B29" s="16">
        <f t="shared" si="1"/>
        <v>7088630.671</v>
      </c>
      <c r="C29" s="16">
        <v>2842168.651</v>
      </c>
      <c r="D29" s="16">
        <f>268887.876+3949993.323</f>
        <v>4218881.199</v>
      </c>
      <c r="E29" s="16">
        <v>27580.821</v>
      </c>
      <c r="F29" s="16">
        <v>0</v>
      </c>
      <c r="G29" s="16">
        <v>0</v>
      </c>
    </row>
    <row r="30" spans="1:7" ht="49.5" customHeight="1">
      <c r="A30" s="1" t="s">
        <v>36</v>
      </c>
      <c r="B30" s="16">
        <f t="shared" si="1"/>
        <v>17503926.593000002</v>
      </c>
      <c r="C30" s="16">
        <v>2595042.562</v>
      </c>
      <c r="D30" s="16">
        <v>1146279.593</v>
      </c>
      <c r="E30" s="16">
        <v>18862.598</v>
      </c>
      <c r="F30" s="16">
        <f>68785.583+13674956.257</f>
        <v>13743741.84</v>
      </c>
      <c r="G30" s="16">
        <v>0</v>
      </c>
    </row>
    <row r="31" spans="1:7" ht="49.5" customHeight="1">
      <c r="A31" s="1" t="s">
        <v>31</v>
      </c>
      <c r="B31" s="16">
        <f>SUM(C31:G31)</f>
        <v>44335.377</v>
      </c>
      <c r="C31" s="16">
        <v>10776.9</v>
      </c>
      <c r="D31" s="16">
        <v>20328.477</v>
      </c>
      <c r="E31" s="16">
        <v>1730</v>
      </c>
      <c r="F31" s="16">
        <v>11500</v>
      </c>
      <c r="G31" s="16">
        <v>0</v>
      </c>
    </row>
    <row r="32" spans="1:7" ht="49.5" customHeight="1">
      <c r="A32" s="1" t="s">
        <v>37</v>
      </c>
      <c r="B32" s="16">
        <f t="shared" si="1"/>
        <v>332558.7</v>
      </c>
      <c r="C32" s="16">
        <v>220062.6</v>
      </c>
      <c r="D32" s="16">
        <v>112496.1</v>
      </c>
      <c r="E32" s="16">
        <v>0</v>
      </c>
      <c r="F32" s="16">
        <v>0</v>
      </c>
      <c r="G32" s="16">
        <v>0</v>
      </c>
    </row>
    <row r="33" spans="1:7" ht="49.5" customHeight="1">
      <c r="A33" s="1" t="s">
        <v>30</v>
      </c>
      <c r="B33" s="16">
        <f t="shared" si="1"/>
        <v>11782185.68</v>
      </c>
      <c r="C33" s="16">
        <v>0</v>
      </c>
      <c r="D33" s="16">
        <v>422743.622</v>
      </c>
      <c r="E33" s="16">
        <v>120418.1</v>
      </c>
      <c r="F33" s="16">
        <v>11239023.958</v>
      </c>
      <c r="G33" s="16">
        <v>0</v>
      </c>
    </row>
    <row r="34" spans="1:7" ht="49.5" customHeight="1">
      <c r="A34" s="22" t="s">
        <v>7</v>
      </c>
      <c r="B34" s="6">
        <f aca="true" t="shared" si="2" ref="B34:G34">B35</f>
        <v>498047.38</v>
      </c>
      <c r="C34" s="6">
        <f t="shared" si="2"/>
        <v>0</v>
      </c>
      <c r="D34" s="6">
        <f t="shared" si="2"/>
        <v>498047.38</v>
      </c>
      <c r="E34" s="6">
        <f t="shared" si="2"/>
        <v>0</v>
      </c>
      <c r="F34" s="6">
        <f t="shared" si="2"/>
        <v>0</v>
      </c>
      <c r="G34" s="6">
        <f t="shared" si="2"/>
        <v>0</v>
      </c>
    </row>
    <row r="35" spans="1:7" ht="33">
      <c r="A35" s="1" t="s">
        <v>32</v>
      </c>
      <c r="B35" s="16">
        <f>SUM(C35:G35)</f>
        <v>498047.38</v>
      </c>
      <c r="C35" s="16">
        <v>0</v>
      </c>
      <c r="D35" s="16">
        <v>498047.38</v>
      </c>
      <c r="E35" s="16">
        <v>0</v>
      </c>
      <c r="F35" s="16">
        <v>0</v>
      </c>
      <c r="G35" s="16">
        <v>0</v>
      </c>
    </row>
  </sheetData>
  <sheetProtection/>
  <mergeCells count="4">
    <mergeCell ref="A2:G2"/>
    <mergeCell ref="A3:A4"/>
    <mergeCell ref="C3:G3"/>
    <mergeCell ref="B3:B4"/>
  </mergeCells>
  <printOptions horizontalCentered="1"/>
  <pageMargins left="0.3937007874015748" right="0.1968503937007874" top="0.6692913385826772" bottom="0.5511811023622047" header="0.31496062992125984" footer="0.5118110236220472"/>
  <pageSetup firstPageNumber="160" useFirstPageNumber="1" fitToWidth="0" horizontalDpi="600" verticalDpi="600" orientation="portrait" paperSize="9" scale="50" r:id="rId1"/>
  <headerFooter alignWithMargins="0">
    <oddHeader>&amp;R&amp;P</oddHeader>
  </headerFooter>
  <ignoredErrors>
    <ignoredError sqref="B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</dc:creator>
  <cp:keywords/>
  <dc:description/>
  <cp:lastModifiedBy>Алиев Эльдар Вячеславович</cp:lastModifiedBy>
  <cp:lastPrinted>2019-04-30T05:48:41Z</cp:lastPrinted>
  <dcterms:created xsi:type="dcterms:W3CDTF">2005-02-09T06:42:34Z</dcterms:created>
  <dcterms:modified xsi:type="dcterms:W3CDTF">2019-04-30T05:52:59Z</dcterms:modified>
  <cp:category/>
  <cp:version/>
  <cp:contentType/>
  <cp:contentStatus/>
</cp:coreProperties>
</file>